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\Documents\Trofeed\Trofeed 2024\"/>
    </mc:Choice>
  </mc:AlternateContent>
  <xr:revisionPtr revIDLastSave="0" documentId="13_ncr:1_{F4DBFC00-1D40-4725-9082-61C29A9966FE}" xr6:coauthVersionLast="47" xr6:coauthVersionMax="47" xr10:uidLastSave="{00000000-0000-0000-0000-000000000000}"/>
  <bookViews>
    <workbookView xWindow="1170" yWindow="1050" windowWidth="25425" windowHeight="15150" xr2:uid="{F92ABA2A-D321-4FED-84F4-5E261A1A081E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" l="1"/>
  <c r="AJ5" i="1"/>
  <c r="AD5" i="1"/>
  <c r="AA4" i="1"/>
  <c r="AA5" i="1"/>
  <c r="W4" i="1"/>
  <c r="W5" i="1"/>
  <c r="S4" i="1"/>
  <c r="S5" i="1"/>
  <c r="O4" i="1"/>
  <c r="P4" i="1"/>
  <c r="Q4" i="1" s="1"/>
  <c r="O5" i="1"/>
  <c r="P5" i="1" s="1"/>
  <c r="Q5" i="1" s="1"/>
  <c r="K4" i="1"/>
  <c r="L4" i="1" s="1"/>
  <c r="K5" i="1"/>
  <c r="L5" i="1" s="1"/>
  <c r="AR5" i="1" l="1"/>
  <c r="AR4" i="1"/>
  <c r="AE5" i="1"/>
  <c r="AG5" i="1" s="1"/>
  <c r="AQ5" i="1" s="1"/>
  <c r="AE4" i="1"/>
  <c r="AG4" i="1" s="1"/>
  <c r="AQ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2" authorId="0" shapeId="0" xr:uid="{AD1B0D52-775C-4384-9931-E8EFFC2951DD}">
      <text>
        <r>
          <rPr>
            <sz val="10"/>
            <color rgb="FF000000"/>
            <rFont val="Arial"/>
            <family val="2"/>
            <charset val="186"/>
          </rPr>
          <t>Kuni 5 pikema haru ümbermõõt</t>
        </r>
        <r>
          <rPr>
            <sz val="10"/>
            <color rgb="FF000000"/>
            <rFont val="Arial"/>
            <family val="2"/>
            <charset val="186"/>
          </rPr>
          <t xml:space="preserve">
</t>
        </r>
      </text>
    </comment>
    <comment ref="Y2" authorId="0" shapeId="0" xr:uid="{5CF01BBF-54D3-4EB0-ADAB-DD39BDAB39A8}">
      <text>
        <r>
          <rPr>
            <sz val="10"/>
            <color rgb="FF000000"/>
            <rFont val="Arial"/>
            <family val="2"/>
            <charset val="186"/>
          </rPr>
          <t>Kuni 5 pikema haru ümbermõõt</t>
        </r>
        <r>
          <rPr>
            <sz val="10"/>
            <color rgb="FF000000"/>
            <rFont val="Arial"/>
            <family val="2"/>
            <charset val="186"/>
          </rPr>
          <t xml:space="preserve">
</t>
        </r>
      </text>
    </comment>
    <comment ref="AF2" authorId="0" shapeId="0" xr:uid="{C07C2769-D8CC-4CEB-B553-2FEDE0D6BD15}">
      <text>
        <r>
          <rPr>
            <sz val="10"/>
            <color rgb="FF000000"/>
            <rFont val="Arial"/>
            <family val="2"/>
            <charset val="186"/>
          </rPr>
          <t>Max 15 punkti.</t>
        </r>
        <r>
          <rPr>
            <sz val="10"/>
            <color rgb="FF000000"/>
            <rFont val="Arial"/>
            <family val="2"/>
            <charset val="186"/>
          </rPr>
          <t xml:space="preserve">
Kui keskm. Pikkus on all 5 cm, siis punkte ei lisata</t>
        </r>
        <r>
          <rPr>
            <sz val="10"/>
            <color rgb="FF000000"/>
            <rFont val="Arial"/>
            <family val="2"/>
            <charset val="186"/>
          </rPr>
          <t xml:space="preserve">
</t>
        </r>
      </text>
    </comment>
    <comment ref="AK2" authorId="0" shapeId="0" xr:uid="{9CE7AF11-F5C7-43EB-9DE9-D98C3E35C229}">
      <text>
        <r>
          <rPr>
            <sz val="10"/>
            <color rgb="FF000000"/>
            <rFont val="Arial"/>
            <family val="2"/>
            <charset val="186"/>
          </rPr>
          <t>Punkte saab alates 11-st harust</t>
        </r>
      </text>
    </comment>
    <comment ref="AL2" authorId="0" shapeId="0" xr:uid="{11421494-8804-49DC-A40D-DCDDF54D8E76}">
      <text>
        <r>
          <rPr>
            <sz val="10"/>
            <color rgb="FF000000"/>
            <rFont val="Arial"/>
            <family val="2"/>
            <charset val="186"/>
          </rPr>
          <t>Max 10 punkti</t>
        </r>
      </text>
    </comment>
    <comment ref="AO2" authorId="0" shapeId="0" xr:uid="{113F8C7B-3E67-44E8-85CC-3A4D17DA0915}">
      <text>
        <r>
          <rPr>
            <sz val="10"/>
            <color rgb="FF000000"/>
            <rFont val="Arial"/>
            <family val="2"/>
            <charset val="186"/>
          </rPr>
          <t>III-250</t>
        </r>
        <r>
          <rPr>
            <sz val="10"/>
            <color rgb="FF000000"/>
            <rFont val="Arial"/>
            <family val="2"/>
            <charset val="186"/>
          </rPr>
          <t xml:space="preserve">
II-275</t>
        </r>
        <r>
          <rPr>
            <sz val="10"/>
            <color rgb="FF000000"/>
            <rFont val="Arial"/>
            <family val="2"/>
            <charset val="186"/>
          </rPr>
          <t xml:space="preserve">
I-300</t>
        </r>
      </text>
    </comment>
  </commentList>
</comments>
</file>

<file path=xl/sharedStrings.xml><?xml version="1.0" encoding="utf-8"?>
<sst xmlns="http://schemas.openxmlformats.org/spreadsheetml/2006/main" count="76" uniqueCount="51">
  <si>
    <t>Trofee number</t>
  </si>
  <si>
    <t>Omanik</t>
  </si>
  <si>
    <t>Jahiala</t>
  </si>
  <si>
    <t>Kütimise aeg</t>
  </si>
  <si>
    <t>Vanus</t>
  </si>
  <si>
    <t>Vasaku sarve tüve ümbermõõt</t>
  </si>
  <si>
    <t>Parema sarve tüve ümbermõõt</t>
  </si>
  <si>
    <t>Vasaku sarve pikkus</t>
  </si>
  <si>
    <t>Parema sarve pikkus</t>
  </si>
  <si>
    <t>Sarvede laius</t>
  </si>
  <si>
    <t>Vasaku kühvli laius</t>
  </si>
  <si>
    <t>Parema kühvli laius</t>
  </si>
  <si>
    <t>Vasaku sarve harude ümbermõõt</t>
  </si>
  <si>
    <t>Parema sarve harude ümbermõõt</t>
  </si>
  <si>
    <t>Vasaku sarve harude pikkus</t>
  </si>
  <si>
    <t>Parema sarve harude pikkus</t>
  </si>
  <si>
    <t>Vasaku sarve harude arv</t>
  </si>
  <si>
    <t>Parema sarve harude arv</t>
  </si>
  <si>
    <t>Mahahindlus (0-8)</t>
  </si>
  <si>
    <t>PUNKTISUMMA</t>
  </si>
  <si>
    <t>MEDAL</t>
  </si>
  <si>
    <t>Hindamise kuupäev</t>
  </si>
  <si>
    <t>päritolu erimärkus</t>
  </si>
  <si>
    <t>hindamiskoht</t>
  </si>
  <si>
    <t>Ümbermõõtude summa</t>
  </si>
  <si>
    <t>PUNKTID (1)</t>
  </si>
  <si>
    <t>Sarvepikkuste summa</t>
  </si>
  <si>
    <t>Keskmine sarvepikkus</t>
  </si>
  <si>
    <t>PUNKTE (1)</t>
  </si>
  <si>
    <t>PUNKTE (0,5)</t>
  </si>
  <si>
    <t>Kühvlite laiuse summa</t>
  </si>
  <si>
    <t>PUNKTE (2)</t>
  </si>
  <si>
    <t>PUNKTE (0,65)</t>
  </si>
  <si>
    <t>Pikkuste summa</t>
  </si>
  <si>
    <t>Harude keskmine pikkus</t>
  </si>
  <si>
    <t>PUNKTE kühvelsarve arvestuses</t>
  </si>
  <si>
    <t>PUNKTE pulksarve arvestuses</t>
  </si>
  <si>
    <t>Harude summa</t>
  </si>
  <si>
    <t>PUNKTE harude eest kühvelsarve arvestuses</t>
  </si>
  <si>
    <t>PUNKTE harude eest pulksarve arvestuses</t>
  </si>
  <si>
    <t>LÕPLIK PUNKTISUMMA</t>
  </si>
  <si>
    <t>Kärdla</t>
  </si>
  <si>
    <t>PRONKS</t>
  </si>
  <si>
    <t>Käina</t>
  </si>
  <si>
    <t>Peedu, Imre</t>
  </si>
  <si>
    <t>6,5-7,5</t>
  </si>
  <si>
    <t>Võsa, Marek</t>
  </si>
  <si>
    <t>7,5-8,5</t>
  </si>
  <si>
    <t>pulgana</t>
  </si>
  <si>
    <t>kühvlina</t>
  </si>
  <si>
    <t>medalita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</si>
</sst>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m\-d"/>
  </numFmts>
  <fonts count="7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2"/>
      <charset val="186"/>
    </font>
    <font>
      <b/>
      <sz val="10"/>
      <color rgb="FF000000"/>
      <name val="Arial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rgb="FFFFFFD7"/>
        <bgColor rgb="FFFFFFD7"/>
      </patternFill>
    </fill>
    <fill>
      <patternFill patternType="solid">
        <fgColor rgb="FFFFCC99"/>
        <bgColor rgb="FFFFCC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3" borderId="1" xfId="1" applyFont="1" applyFill="1" applyBorder="1" applyAlignment="1">
      <alignment horizontal="center" textRotation="90" wrapText="1"/>
    </xf>
    <xf numFmtId="0" fontId="2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164" fontId="1" fillId="0" borderId="1" xfId="1" applyNumberFormat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4" fillId="3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49" fontId="4" fillId="5" borderId="1" xfId="0" applyNumberFormat="1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6" fillId="0" borderId="1" xfId="1" applyFont="1" applyBorder="1" applyAlignment="1">
      <alignment horizontal="center"/>
    </xf>
  </cellXfs>
  <cellStyles count="2">
    <cellStyle name="Normaallaad" xfId="0" builtinId="0"/>
    <cellStyle name="Normaallaad 2" xfId="1" xr:uid="{6D697AE3-5C58-412B-8439-0F5277D5E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33CB-5A02-4276-88A1-204706E7438C}">
  <dimension ref="A2:BG5"/>
  <sheetViews>
    <sheetView tabSelected="1" topLeftCell="A2" zoomScale="95" zoomScaleNormal="95" workbookViewId="0">
      <selection activeCell="E5" sqref="E5"/>
    </sheetView>
  </sheetViews>
  <sheetFormatPr defaultRowHeight="15"/>
  <cols>
    <col min="2" max="2" width="20.28515625" bestFit="1" customWidth="1"/>
    <col min="3" max="3" width="21.7109375" bestFit="1" customWidth="1"/>
    <col min="4" max="4" width="11.5703125" bestFit="1" customWidth="1"/>
    <col min="6" max="6" width="11.42578125" customWidth="1"/>
    <col min="7" max="7" width="11.5703125" bestFit="1" customWidth="1"/>
    <col min="42" max="42" width="11.5703125" bestFit="1" customWidth="1"/>
  </cols>
  <sheetData>
    <row r="2" spans="1:59" ht="170.1" customHeight="1">
      <c r="A2" s="16" t="s">
        <v>0</v>
      </c>
      <c r="B2" s="17" t="s">
        <v>1</v>
      </c>
      <c r="C2" s="17" t="s">
        <v>2</v>
      </c>
      <c r="D2" s="17" t="s">
        <v>3</v>
      </c>
      <c r="E2" s="18" t="s">
        <v>22</v>
      </c>
      <c r="F2" s="18" t="s">
        <v>4</v>
      </c>
      <c r="G2" s="18" t="s">
        <v>21</v>
      </c>
      <c r="H2" s="19" t="s">
        <v>23</v>
      </c>
      <c r="I2" s="18" t="s">
        <v>5</v>
      </c>
      <c r="J2" s="18" t="s">
        <v>6</v>
      </c>
      <c r="K2" s="20" t="s">
        <v>24</v>
      </c>
      <c r="L2" s="21" t="s">
        <v>25</v>
      </c>
      <c r="M2" s="18" t="s">
        <v>7</v>
      </c>
      <c r="N2" s="18" t="s">
        <v>8</v>
      </c>
      <c r="O2" s="20" t="s">
        <v>26</v>
      </c>
      <c r="P2" s="20" t="s">
        <v>27</v>
      </c>
      <c r="Q2" s="21" t="s">
        <v>28</v>
      </c>
      <c r="R2" s="18" t="s">
        <v>9</v>
      </c>
      <c r="S2" s="22" t="s">
        <v>29</v>
      </c>
      <c r="T2" s="18" t="s">
        <v>10</v>
      </c>
      <c r="U2" s="18" t="s">
        <v>11</v>
      </c>
      <c r="V2" s="20" t="s">
        <v>30</v>
      </c>
      <c r="W2" s="21" t="s">
        <v>31</v>
      </c>
      <c r="X2" s="18" t="s">
        <v>12</v>
      </c>
      <c r="Y2" s="18" t="s">
        <v>13</v>
      </c>
      <c r="Z2" s="20" t="s">
        <v>24</v>
      </c>
      <c r="AA2" s="21" t="s">
        <v>32</v>
      </c>
      <c r="AB2" s="18" t="s">
        <v>14</v>
      </c>
      <c r="AC2" s="18" t="s">
        <v>15</v>
      </c>
      <c r="AD2" s="20" t="s">
        <v>33</v>
      </c>
      <c r="AE2" s="23" t="s">
        <v>34</v>
      </c>
      <c r="AF2" s="21" t="s">
        <v>35</v>
      </c>
      <c r="AG2" s="21" t="s">
        <v>36</v>
      </c>
      <c r="AH2" s="18" t="s">
        <v>16</v>
      </c>
      <c r="AI2" s="18" t="s">
        <v>17</v>
      </c>
      <c r="AJ2" s="20" t="s">
        <v>37</v>
      </c>
      <c r="AK2" s="21" t="s">
        <v>38</v>
      </c>
      <c r="AL2" s="21" t="s">
        <v>39</v>
      </c>
      <c r="AM2" s="18" t="s">
        <v>18</v>
      </c>
      <c r="AN2" s="24" t="s">
        <v>40</v>
      </c>
      <c r="AO2" s="17" t="s">
        <v>20</v>
      </c>
      <c r="AP2" s="18" t="s">
        <v>21</v>
      </c>
    </row>
    <row r="3" spans="1:59" ht="69">
      <c r="A3" s="3" t="s">
        <v>0</v>
      </c>
      <c r="B3" s="4" t="s">
        <v>1</v>
      </c>
      <c r="C3" s="4" t="s">
        <v>2</v>
      </c>
      <c r="D3" s="5" t="s">
        <v>3</v>
      </c>
      <c r="E3" s="5"/>
      <c r="F3" s="6" t="s">
        <v>4</v>
      </c>
      <c r="G3" s="6"/>
      <c r="H3" s="6"/>
      <c r="I3" s="7" t="s">
        <v>5</v>
      </c>
      <c r="J3" s="7" t="s">
        <v>6</v>
      </c>
      <c r="K3" s="7"/>
      <c r="L3" s="7"/>
      <c r="M3" s="7" t="s">
        <v>7</v>
      </c>
      <c r="N3" s="7" t="s">
        <v>8</v>
      </c>
      <c r="O3" s="7"/>
      <c r="P3" s="7"/>
      <c r="Q3" s="7"/>
      <c r="R3" s="7" t="s">
        <v>9</v>
      </c>
      <c r="S3" s="7"/>
      <c r="T3" s="7" t="s">
        <v>10</v>
      </c>
      <c r="U3" s="7" t="s">
        <v>11</v>
      </c>
      <c r="V3" s="7"/>
      <c r="W3" s="7"/>
      <c r="X3" s="8" t="s">
        <v>12</v>
      </c>
      <c r="Y3" s="8" t="s">
        <v>13</v>
      </c>
      <c r="Z3" s="8"/>
      <c r="AA3" s="8"/>
      <c r="AB3" s="8" t="s">
        <v>14</v>
      </c>
      <c r="AC3" s="8" t="s">
        <v>15</v>
      </c>
      <c r="AD3" s="8"/>
      <c r="AE3" s="8"/>
      <c r="AF3" s="8"/>
      <c r="AG3" s="8"/>
      <c r="AH3" s="7" t="s">
        <v>16</v>
      </c>
      <c r="AI3" s="7" t="s">
        <v>17</v>
      </c>
      <c r="AJ3" s="7"/>
      <c r="AK3" s="7"/>
      <c r="AL3" s="7"/>
      <c r="AM3" s="7" t="s">
        <v>18</v>
      </c>
      <c r="AN3" s="7" t="s">
        <v>19</v>
      </c>
      <c r="AO3" s="9" t="s">
        <v>20</v>
      </c>
      <c r="AP3" s="7" t="s">
        <v>21</v>
      </c>
      <c r="AQ3" s="2" t="s">
        <v>48</v>
      </c>
      <c r="AR3" s="2" t="s">
        <v>49</v>
      </c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4.1" customHeight="1">
      <c r="A4" s="25">
        <v>1</v>
      </c>
      <c r="B4" s="26" t="s">
        <v>44</v>
      </c>
      <c r="C4" s="27" t="s">
        <v>43</v>
      </c>
      <c r="D4" s="28">
        <v>45227</v>
      </c>
      <c r="E4" s="28"/>
      <c r="F4" s="29" t="s">
        <v>45</v>
      </c>
      <c r="G4" s="30">
        <v>45363</v>
      </c>
      <c r="H4" s="31" t="s">
        <v>41</v>
      </c>
      <c r="I4" s="25">
        <v>14.2</v>
      </c>
      <c r="J4" s="25">
        <v>14.4</v>
      </c>
      <c r="K4" s="35">
        <f t="shared" ref="K4:K5" si="0">I4+J4</f>
        <v>28.6</v>
      </c>
      <c r="L4" s="36">
        <f t="shared" ref="L4:L5" si="1">K4</f>
        <v>28.6</v>
      </c>
      <c r="M4" s="25">
        <v>71.900000000000006</v>
      </c>
      <c r="N4" s="25">
        <v>75.900000000000006</v>
      </c>
      <c r="O4" s="35">
        <f t="shared" ref="O4:O5" si="2">M4+N4</f>
        <v>147.80000000000001</v>
      </c>
      <c r="P4" s="35">
        <f t="shared" ref="P4:P5" si="3">ROUND(O4/2,2)</f>
        <v>73.900000000000006</v>
      </c>
      <c r="Q4" s="36">
        <f t="shared" ref="Q4:Q5" si="4">P4</f>
        <v>73.900000000000006</v>
      </c>
      <c r="R4" s="25">
        <v>87.2</v>
      </c>
      <c r="S4" s="36">
        <f t="shared" ref="S4:S5" si="5">R4*0.5</f>
        <v>43.6</v>
      </c>
      <c r="T4" s="25">
        <v>12.1</v>
      </c>
      <c r="U4" s="25">
        <v>13.5</v>
      </c>
      <c r="V4" s="32">
        <v>25.6</v>
      </c>
      <c r="W4" s="36">
        <f t="shared" ref="W4:W5" si="6">V4*2</f>
        <v>51.2</v>
      </c>
      <c r="X4" s="25">
        <v>45</v>
      </c>
      <c r="Y4" s="25">
        <v>38.4</v>
      </c>
      <c r="Z4" s="32">
        <v>83.4</v>
      </c>
      <c r="AA4" s="36">
        <f t="shared" ref="AA4:AA5" si="7">ROUND(Z4*0.65,2)</f>
        <v>54.21</v>
      </c>
      <c r="AB4" s="25">
        <v>120.2</v>
      </c>
      <c r="AC4" s="25">
        <v>106.4</v>
      </c>
      <c r="AD4" s="35">
        <v>248.7</v>
      </c>
      <c r="AE4" s="37">
        <f t="shared" ref="AE4:AE5" si="8">AD4/AJ4</f>
        <v>20.724999999999998</v>
      </c>
      <c r="AF4" s="33">
        <v>15</v>
      </c>
      <c r="AG4" s="38">
        <f t="shared" ref="AG4:AG5" si="9">AE4</f>
        <v>20.724999999999998</v>
      </c>
      <c r="AH4" s="25">
        <v>7</v>
      </c>
      <c r="AI4" s="25">
        <v>5</v>
      </c>
      <c r="AJ4" s="35">
        <f t="shared" ref="AJ4:AJ5" si="10">AH4+AI4</f>
        <v>12</v>
      </c>
      <c r="AK4" s="33">
        <v>2</v>
      </c>
      <c r="AL4" s="33">
        <v>10</v>
      </c>
      <c r="AM4" s="25">
        <v>0</v>
      </c>
      <c r="AN4" s="34">
        <v>229.19</v>
      </c>
      <c r="AO4" s="25" t="s">
        <v>50</v>
      </c>
      <c r="AP4" s="30">
        <v>45363</v>
      </c>
      <c r="AQ4" s="39">
        <f t="shared" ref="AQ4:AQ5" si="11">L4+Q4+S4+AA4+AG4+AL4-AM4</f>
        <v>231.035</v>
      </c>
      <c r="AR4" s="40">
        <f t="shared" ref="AR4:AR5" si="12">L4+Q4+S4+W4+AF4+AK4-AM4</f>
        <v>214.3</v>
      </c>
    </row>
    <row r="5" spans="1:59">
      <c r="A5" s="10"/>
      <c r="B5" s="11" t="s">
        <v>46</v>
      </c>
      <c r="C5" s="11" t="s">
        <v>43</v>
      </c>
      <c r="D5" s="12">
        <v>45213</v>
      </c>
      <c r="E5" s="12"/>
      <c r="F5" s="10" t="s">
        <v>47</v>
      </c>
      <c r="G5" s="15">
        <v>45363</v>
      </c>
      <c r="H5" s="11" t="s">
        <v>41</v>
      </c>
      <c r="I5" s="10">
        <v>14.4</v>
      </c>
      <c r="J5" s="10">
        <v>14.3</v>
      </c>
      <c r="K5" s="35">
        <f t="shared" si="0"/>
        <v>28.700000000000003</v>
      </c>
      <c r="L5" s="36">
        <f t="shared" si="1"/>
        <v>28.700000000000003</v>
      </c>
      <c r="M5" s="10">
        <v>87.6</v>
      </c>
      <c r="N5" s="10">
        <v>91</v>
      </c>
      <c r="O5" s="35">
        <f t="shared" si="2"/>
        <v>178.6</v>
      </c>
      <c r="P5" s="35">
        <f t="shared" si="3"/>
        <v>89.3</v>
      </c>
      <c r="Q5" s="36">
        <f t="shared" si="4"/>
        <v>89.3</v>
      </c>
      <c r="R5" s="10">
        <v>105.7</v>
      </c>
      <c r="S5" s="36">
        <f t="shared" si="5"/>
        <v>52.85</v>
      </c>
      <c r="T5" s="10">
        <v>15</v>
      </c>
      <c r="U5" s="10">
        <v>18.5</v>
      </c>
      <c r="V5" s="10">
        <v>33.5</v>
      </c>
      <c r="W5" s="36">
        <f t="shared" si="6"/>
        <v>67</v>
      </c>
      <c r="X5" s="13">
        <v>44.1</v>
      </c>
      <c r="Y5" s="13">
        <v>43.9</v>
      </c>
      <c r="Z5" s="13">
        <v>88</v>
      </c>
      <c r="AA5" s="36">
        <f t="shared" si="7"/>
        <v>57.2</v>
      </c>
      <c r="AB5" s="13">
        <v>153.5</v>
      </c>
      <c r="AC5" s="13">
        <v>136.30000000000001</v>
      </c>
      <c r="AD5" s="35">
        <f t="shared" ref="AD5" si="13">AB5+AC5</f>
        <v>289.8</v>
      </c>
      <c r="AE5" s="37">
        <f t="shared" si="8"/>
        <v>20.7</v>
      </c>
      <c r="AF5" s="13">
        <v>15</v>
      </c>
      <c r="AG5" s="38">
        <f t="shared" si="9"/>
        <v>20.7</v>
      </c>
      <c r="AH5" s="10">
        <v>7</v>
      </c>
      <c r="AI5" s="10">
        <v>7</v>
      </c>
      <c r="AJ5" s="35">
        <f t="shared" si="10"/>
        <v>14</v>
      </c>
      <c r="AK5" s="10">
        <v>4</v>
      </c>
      <c r="AL5" s="10">
        <v>10</v>
      </c>
      <c r="AM5" s="41">
        <v>0</v>
      </c>
      <c r="AN5" s="14">
        <v>258.75</v>
      </c>
      <c r="AO5" s="10" t="s">
        <v>42</v>
      </c>
      <c r="AP5" s="30">
        <v>45363</v>
      </c>
      <c r="AQ5" s="39">
        <f t="shared" si="11"/>
        <v>258.75</v>
      </c>
      <c r="AR5" s="40">
        <f t="shared" si="12"/>
        <v>256.85000000000002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Saarte Jahimeeste Selts</dc:creator>
  <cp:lastModifiedBy>Anu Sarapuu</cp:lastModifiedBy>
  <dcterms:created xsi:type="dcterms:W3CDTF">2021-06-25T20:08:37Z</dcterms:created>
  <dcterms:modified xsi:type="dcterms:W3CDTF">2024-03-13T14:55:04Z</dcterms:modified>
</cp:coreProperties>
</file>